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480" yWindow="60" windowWidth="25780" windowHeight="16200"/>
  </bookViews>
  <sheets>
    <sheet name="Stilling2013" sheetId="4" r:id="rId1"/>
    <sheet name="Sheet1" sheetId="1" r:id="rId2"/>
    <sheet name="Sheet2" sheetId="2" r:id="rId3"/>
    <sheet name="Sheet3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5" i="4" l="1"/>
  <c r="N25" i="4"/>
  <c r="L24" i="4"/>
  <c r="N24" i="4"/>
  <c r="L23" i="4"/>
  <c r="N23" i="4"/>
  <c r="L20" i="4"/>
  <c r="N20" i="4"/>
  <c r="L19" i="4"/>
  <c r="N19" i="4"/>
  <c r="L22" i="4"/>
  <c r="N22" i="4"/>
  <c r="L21" i="4"/>
  <c r="N21" i="4"/>
  <c r="L17" i="4"/>
  <c r="N17" i="4"/>
  <c r="L16" i="4"/>
  <c r="N16" i="4"/>
  <c r="L18" i="4"/>
  <c r="N18" i="4"/>
  <c r="L15" i="4"/>
  <c r="N15" i="4"/>
  <c r="L14" i="4"/>
  <c r="N14" i="4"/>
  <c r="L13" i="4"/>
  <c r="N13" i="4"/>
  <c r="L12" i="4"/>
  <c r="N12" i="4"/>
  <c r="L11" i="4"/>
  <c r="N11" i="4"/>
  <c r="L9" i="4"/>
  <c r="N9" i="4"/>
  <c r="L10" i="4"/>
  <c r="N10" i="4"/>
  <c r="L8" i="4"/>
  <c r="N8" i="4"/>
  <c r="L7" i="4"/>
  <c r="N7" i="4"/>
  <c r="L6" i="4"/>
  <c r="N6" i="4"/>
  <c r="K26" i="4"/>
  <c r="J26" i="4"/>
  <c r="I26" i="4"/>
  <c r="H26" i="4"/>
  <c r="G26" i="4"/>
  <c r="F26" i="4"/>
  <c r="E26" i="4"/>
  <c r="D26" i="4"/>
  <c r="C6" i="4"/>
  <c r="C7" i="4"/>
  <c r="C8" i="4"/>
  <c r="C10" i="4"/>
  <c r="C9" i="4"/>
  <c r="C11" i="4"/>
  <c r="C12" i="4"/>
  <c r="C13" i="4"/>
  <c r="C14" i="4"/>
  <c r="C15" i="4"/>
  <c r="C18" i="4"/>
  <c r="C16" i="4"/>
  <c r="C17" i="4"/>
  <c r="C21" i="4"/>
  <c r="C22" i="4"/>
  <c r="C19" i="4"/>
  <c r="C20" i="4"/>
  <c r="C23" i="4"/>
  <c r="C24" i="4"/>
  <c r="C25" i="4"/>
  <c r="C1" i="4"/>
  <c r="P16" i="4"/>
  <c r="P24" i="4"/>
  <c r="P25" i="4"/>
  <c r="P17" i="4"/>
  <c r="P19" i="4"/>
  <c r="P22" i="4"/>
  <c r="P23" i="4"/>
  <c r="P18" i="4"/>
  <c r="P20" i="4"/>
  <c r="P6" i="4"/>
  <c r="P21" i="4"/>
  <c r="P9" i="4"/>
  <c r="P14" i="4"/>
  <c r="P15" i="4"/>
  <c r="P12" i="4"/>
  <c r="P11" i="4"/>
  <c r="P8" i="4"/>
  <c r="P10" i="4"/>
  <c r="P7" i="4"/>
  <c r="P13" i="4"/>
  <c r="Q24" i="4"/>
  <c r="Q25" i="4"/>
  <c r="Q17" i="4"/>
  <c r="Q19" i="4"/>
  <c r="Q22" i="4"/>
  <c r="Q23" i="4"/>
  <c r="Q18" i="4"/>
  <c r="Q20" i="4"/>
  <c r="Q6" i="4"/>
  <c r="Q13" i="4"/>
  <c r="Q21" i="4"/>
  <c r="Q9" i="4"/>
  <c r="Q14" i="4"/>
  <c r="Q15" i="4"/>
  <c r="Q12" i="4"/>
  <c r="Q11" i="4"/>
  <c r="Q8" i="4"/>
  <c r="Q10" i="4"/>
  <c r="Q7" i="4"/>
  <c r="Q16" i="4"/>
  <c r="O22" i="4"/>
  <c r="M22" i="4"/>
  <c r="A7" i="4"/>
  <c r="A9" i="4"/>
  <c r="A8" i="4"/>
  <c r="A10" i="4"/>
  <c r="A11" i="4"/>
  <c r="A12" i="4"/>
  <c r="A13" i="4"/>
  <c r="A14" i="4"/>
  <c r="A15" i="4"/>
  <c r="A16" i="4"/>
  <c r="A17" i="4"/>
  <c r="A18" i="4"/>
  <c r="A19" i="4"/>
  <c r="A20" i="4"/>
  <c r="A21" i="4"/>
  <c r="O17" i="4"/>
  <c r="M17" i="4"/>
  <c r="A22" i="4"/>
  <c r="A23" i="4"/>
  <c r="O19" i="4"/>
  <c r="M19" i="4"/>
  <c r="G33" i="4"/>
  <c r="M11" i="4"/>
  <c r="O11" i="4"/>
  <c r="A24" i="4"/>
  <c r="A25" i="4"/>
  <c r="M6" i="4"/>
  <c r="O6" i="4"/>
  <c r="M21" i="4"/>
  <c r="O21" i="4"/>
  <c r="M16" i="4"/>
  <c r="O16" i="4"/>
  <c r="M7" i="4"/>
  <c r="O7" i="4"/>
  <c r="M14" i="4"/>
  <c r="O14" i="4"/>
  <c r="M10" i="4"/>
  <c r="O10" i="4"/>
  <c r="M15" i="4"/>
  <c r="O15" i="4"/>
  <c r="M12" i="4"/>
  <c r="O12" i="4"/>
  <c r="M8" i="4"/>
  <c r="O8" i="4"/>
  <c r="M18" i="4"/>
  <c r="O18" i="4"/>
  <c r="M23" i="4"/>
  <c r="O23" i="4"/>
  <c r="M20" i="4"/>
  <c r="O20" i="4"/>
  <c r="M9" i="4"/>
  <c r="O9" i="4"/>
  <c r="M25" i="4"/>
  <c r="O25" i="4"/>
  <c r="M13" i="4"/>
  <c r="O13" i="4"/>
  <c r="M24" i="4"/>
  <c r="O24" i="4"/>
</calcChain>
</file>

<file path=xl/sharedStrings.xml><?xml version="1.0" encoding="utf-8"?>
<sst xmlns="http://schemas.openxmlformats.org/spreadsheetml/2006/main" count="44" uniqueCount="38">
  <si>
    <t>Steffen</t>
  </si>
  <si>
    <t>Pede</t>
  </si>
  <si>
    <t>Mikael</t>
  </si>
  <si>
    <t>Fuller</t>
  </si>
  <si>
    <t>Lars</t>
  </si>
  <si>
    <t xml:space="preserve">Jes </t>
  </si>
  <si>
    <t xml:space="preserve">Jan-Christian </t>
  </si>
  <si>
    <t>Thomas</t>
  </si>
  <si>
    <t>Finn P.</t>
  </si>
  <si>
    <t>Henrik</t>
  </si>
  <si>
    <t>Rene</t>
  </si>
  <si>
    <t>Finn J</t>
  </si>
  <si>
    <t>Gert</t>
  </si>
  <si>
    <t>Torben Black</t>
  </si>
  <si>
    <t>Stieper</t>
  </si>
  <si>
    <t>Bønne</t>
  </si>
  <si>
    <t>Max</t>
  </si>
  <si>
    <t>Min</t>
  </si>
  <si>
    <t>Værløse</t>
  </si>
  <si>
    <t>Furesø</t>
  </si>
  <si>
    <t>Torben H</t>
  </si>
  <si>
    <t>Muffi</t>
  </si>
  <si>
    <t>Æsel</t>
  </si>
  <si>
    <t>Morfar</t>
  </si>
  <si>
    <t>Snit</t>
  </si>
  <si>
    <t>Jacob</t>
  </si>
  <si>
    <t>Helsingør</t>
  </si>
  <si>
    <t>CGC</t>
  </si>
  <si>
    <t>Hillerød</t>
  </si>
  <si>
    <t>Keld Lynge</t>
  </si>
  <si>
    <t>Runder</t>
  </si>
  <si>
    <t>Point max</t>
  </si>
  <si>
    <t>Fredensb.</t>
  </si>
  <si>
    <t>Hjortespr.</t>
  </si>
  <si>
    <t>Barceb.</t>
  </si>
  <si>
    <t>Pokalen 3 Bedste</t>
  </si>
  <si>
    <t>Total point</t>
  </si>
  <si>
    <t>Peter Mathiesen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</si>
</sst>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"/>
    <numFmt numFmtId="165" formatCode="ddd\ dd\/mm"/>
    <numFmt numFmtId="166" formatCode="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right" vertical="top"/>
    </xf>
    <xf numFmtId="166" fontId="4" fillId="0" borderId="1" xfId="0" applyNumberFormat="1" applyFont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/>
    </xf>
    <xf numFmtId="0" fontId="4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164" fontId="4" fillId="2" borderId="1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/>
    <xf numFmtId="1" fontId="3" fillId="0" borderId="1" xfId="0" applyNumberFormat="1" applyFont="1" applyBorder="1" applyAlignment="1">
      <alignment horizontal="right" vertical="top"/>
    </xf>
    <xf numFmtId="166" fontId="4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49" fontId="4" fillId="0" borderId="0" xfId="0" applyNumberFormat="1" applyFont="1" applyAlignment="1">
      <alignment horizontal="right" vertical="justify"/>
    </xf>
    <xf numFmtId="49" fontId="5" fillId="0" borderId="0" xfId="0" applyNumberFormat="1" applyFont="1" applyAlignment="1">
      <alignment horizontal="right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B1" zoomScale="110" zoomScaleNormal="110" zoomScalePageLayoutView="110" workbookViewId="0">
      <selection activeCell="B3" sqref="B3:J18"/>
    </sheetView>
  </sheetViews>
  <sheetFormatPr baseColWidth="10" defaultColWidth="8.83203125" defaultRowHeight="15" x14ac:dyDescent="0"/>
  <cols>
    <col min="1" max="1" width="5.1640625" style="6" customWidth="1"/>
    <col min="2" max="2" width="16.5" style="6" customWidth="1"/>
    <col min="3" max="3" width="9.1640625" style="5" customWidth="1"/>
    <col min="4" max="11" width="9.5" style="5" customWidth="1"/>
    <col min="12" max="12" width="8.5" style="5" customWidth="1"/>
    <col min="13" max="15" width="7.6640625" style="5" customWidth="1"/>
    <col min="16" max="16" width="8.83203125" style="6"/>
    <col min="17" max="17" width="9.1640625" style="6" bestFit="1" customWidth="1"/>
    <col min="18" max="16384" width="8.83203125" style="6"/>
  </cols>
  <sheetData>
    <row r="1" spans="1:17">
      <c r="B1" s="6" t="s">
        <v>31</v>
      </c>
      <c r="C1" s="5">
        <f>MAX(C6:C25)+1</f>
        <v>106</v>
      </c>
    </row>
    <row r="3" spans="1:17"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/>
    </row>
    <row r="4" spans="1:17">
      <c r="A4" s="1"/>
      <c r="B4" s="1"/>
      <c r="C4" s="2"/>
      <c r="D4" s="3">
        <v>41755</v>
      </c>
      <c r="E4" s="3">
        <v>41772</v>
      </c>
      <c r="F4" s="3">
        <v>41783</v>
      </c>
      <c r="G4" s="3">
        <v>41804</v>
      </c>
      <c r="H4" s="3">
        <v>41816</v>
      </c>
      <c r="I4" s="3">
        <v>41860</v>
      </c>
      <c r="J4" s="3">
        <v>41887</v>
      </c>
      <c r="K4" s="3">
        <v>41916</v>
      </c>
      <c r="L4" s="3"/>
      <c r="M4" s="4"/>
      <c r="N4" s="3"/>
    </row>
    <row r="5" spans="1:17" ht="30" customHeight="1">
      <c r="A5" s="1"/>
      <c r="B5" s="1"/>
      <c r="C5" s="27" t="s">
        <v>35</v>
      </c>
      <c r="D5" s="28" t="s">
        <v>32</v>
      </c>
      <c r="E5" s="28" t="s">
        <v>19</v>
      </c>
      <c r="F5" s="28" t="s">
        <v>34</v>
      </c>
      <c r="G5" s="28" t="s">
        <v>27</v>
      </c>
      <c r="H5" s="28" t="s">
        <v>28</v>
      </c>
      <c r="I5" s="28" t="s">
        <v>26</v>
      </c>
      <c r="J5" s="28" t="s">
        <v>33</v>
      </c>
      <c r="K5" s="28" t="s">
        <v>18</v>
      </c>
      <c r="L5" s="27" t="s">
        <v>30</v>
      </c>
      <c r="M5" s="27" t="s">
        <v>36</v>
      </c>
      <c r="N5" s="27" t="s">
        <v>17</v>
      </c>
      <c r="O5" s="7" t="s">
        <v>16</v>
      </c>
    </row>
    <row r="6" spans="1:17" s="11" customFormat="1">
      <c r="A6" s="1">
        <v>1</v>
      </c>
      <c r="B6" s="8" t="s">
        <v>14</v>
      </c>
      <c r="C6" s="9">
        <f>LARGE(D6:K6,1)+LARGE(D6:K6,2)+LARGE(D6:K6,3)</f>
        <v>105</v>
      </c>
      <c r="D6" s="24">
        <v>35</v>
      </c>
      <c r="E6" s="24">
        <v>28</v>
      </c>
      <c r="F6" s="24">
        <v>36</v>
      </c>
      <c r="G6" s="24">
        <v>32</v>
      </c>
      <c r="H6" s="24">
        <v>32</v>
      </c>
      <c r="I6" s="24">
        <v>34</v>
      </c>
      <c r="J6" s="24">
        <v>29</v>
      </c>
      <c r="K6" s="24">
        <v>27</v>
      </c>
      <c r="L6" s="22">
        <f>COUNTIF(D6:K6,"&gt;0")</f>
        <v>8</v>
      </c>
      <c r="M6" s="9">
        <f>SUM(D6:K6)</f>
        <v>253</v>
      </c>
      <c r="N6" s="10">
        <f>IF(L6&gt;0,SMALL(D6:K6,6),0)</f>
        <v>34</v>
      </c>
      <c r="O6" s="10">
        <f>MAX(D6:K6)</f>
        <v>36</v>
      </c>
      <c r="P6" s="11">
        <f>COUNTIF(D6:K6,"&gt;0")</f>
        <v>8</v>
      </c>
      <c r="Q6" s="11">
        <f>SMALL(D6:K6,1)</f>
        <v>27</v>
      </c>
    </row>
    <row r="7" spans="1:17" s="11" customFormat="1">
      <c r="A7" s="1">
        <f>A6+1</f>
        <v>2</v>
      </c>
      <c r="B7" s="8" t="s">
        <v>12</v>
      </c>
      <c r="C7" s="9">
        <f>LARGE(D7:K7,1)+LARGE(D7:K7,2)+LARGE(D7:K7,3)</f>
        <v>101</v>
      </c>
      <c r="D7" s="24">
        <v>32</v>
      </c>
      <c r="E7" s="24">
        <v>0</v>
      </c>
      <c r="F7" s="24">
        <v>38</v>
      </c>
      <c r="G7" s="24">
        <v>27</v>
      </c>
      <c r="H7" s="24">
        <v>21</v>
      </c>
      <c r="I7" s="24">
        <v>31</v>
      </c>
      <c r="J7" s="24">
        <v>25</v>
      </c>
      <c r="K7" s="24">
        <v>25</v>
      </c>
      <c r="L7" s="22">
        <f>COUNTIF(D7:K7,"&gt;0")</f>
        <v>7</v>
      </c>
      <c r="M7" s="9">
        <f>SUM(D7:K7)</f>
        <v>199</v>
      </c>
      <c r="N7" s="10">
        <f>IF(L7&gt;0,SMALL(D7:K7,6),0)</f>
        <v>31</v>
      </c>
      <c r="O7" s="10">
        <f>MAX(D7:K7)</f>
        <v>38</v>
      </c>
      <c r="P7" s="11">
        <f>COUNTIF(D7:K7,"&gt;0")</f>
        <v>7</v>
      </c>
      <c r="Q7" s="11">
        <f>SMALL(D7:K7,1)</f>
        <v>0</v>
      </c>
    </row>
    <row r="8" spans="1:17" s="11" customFormat="1">
      <c r="A8" s="1">
        <f>A9+1</f>
        <v>4</v>
      </c>
      <c r="B8" s="8" t="s">
        <v>7</v>
      </c>
      <c r="C8" s="9">
        <f>LARGE(D8:K8,1)+LARGE(D8:K8,2)+LARGE(D8:K8,3)</f>
        <v>100</v>
      </c>
      <c r="D8" s="24">
        <v>20</v>
      </c>
      <c r="E8" s="24">
        <v>31</v>
      </c>
      <c r="F8" s="24">
        <v>25</v>
      </c>
      <c r="G8" s="24">
        <v>23</v>
      </c>
      <c r="H8" s="24">
        <v>27</v>
      </c>
      <c r="I8" s="24">
        <v>37</v>
      </c>
      <c r="J8" s="24">
        <v>32</v>
      </c>
      <c r="K8" s="24">
        <v>29</v>
      </c>
      <c r="L8" s="22">
        <f>COUNTIF(D8:K8,"&gt;0")</f>
        <v>8</v>
      </c>
      <c r="M8" s="9">
        <f>SUM(D8:K8)</f>
        <v>224</v>
      </c>
      <c r="N8" s="10">
        <f>IF(L8&gt;0,SMALL(D8:K8,6),0)</f>
        <v>31</v>
      </c>
      <c r="O8" s="10">
        <f>MAX(D8:K8)</f>
        <v>37</v>
      </c>
      <c r="P8" s="11">
        <f>COUNTIF(D8:K8,"&gt;0")</f>
        <v>8</v>
      </c>
      <c r="Q8" s="11">
        <f>SMALL(D8:K8,1)</f>
        <v>20</v>
      </c>
    </row>
    <row r="9" spans="1:17" s="11" customFormat="1">
      <c r="A9" s="1">
        <f>A7+1</f>
        <v>3</v>
      </c>
      <c r="B9" s="8" t="s">
        <v>3</v>
      </c>
      <c r="C9" s="9">
        <f>LARGE(D9:K9,1)+LARGE(D9:K9,2)+LARGE(D9:K9,3)</f>
        <v>100</v>
      </c>
      <c r="D9" s="24">
        <v>30</v>
      </c>
      <c r="E9" s="24">
        <v>33</v>
      </c>
      <c r="F9" s="24">
        <v>24</v>
      </c>
      <c r="G9" s="24">
        <v>36</v>
      </c>
      <c r="H9" s="24">
        <v>23</v>
      </c>
      <c r="I9" s="24">
        <v>22</v>
      </c>
      <c r="J9" s="24">
        <v>0</v>
      </c>
      <c r="K9" s="24">
        <v>31</v>
      </c>
      <c r="L9" s="22">
        <f>COUNTIF(D9:K9,"&gt;0")</f>
        <v>7</v>
      </c>
      <c r="M9" s="9">
        <f>SUM(D9:K9)</f>
        <v>199</v>
      </c>
      <c r="N9" s="10">
        <f>IF(L9&gt;0,SMALL(D9:K9,6),0)</f>
        <v>31</v>
      </c>
      <c r="O9" s="10">
        <f>MAX(D9:K9)</f>
        <v>36</v>
      </c>
      <c r="P9" s="11">
        <f>COUNTIF(D9:K9,"&gt;0")</f>
        <v>7</v>
      </c>
      <c r="Q9" s="11">
        <f>SMALL(D9:K9,1)</f>
        <v>0</v>
      </c>
    </row>
    <row r="10" spans="1:17" s="11" customFormat="1">
      <c r="A10" s="1">
        <f>A8+1</f>
        <v>5</v>
      </c>
      <c r="B10" s="8" t="s">
        <v>10</v>
      </c>
      <c r="C10" s="9">
        <f>LARGE(D10:K10,1)+LARGE(D10:K10,2)+LARGE(D10:K10,3)</f>
        <v>99</v>
      </c>
      <c r="D10" s="24">
        <v>33</v>
      </c>
      <c r="E10" s="24">
        <v>24</v>
      </c>
      <c r="F10" s="24">
        <v>30</v>
      </c>
      <c r="G10" s="24">
        <v>27</v>
      </c>
      <c r="H10" s="24">
        <v>17</v>
      </c>
      <c r="I10" s="24">
        <v>36</v>
      </c>
      <c r="J10" s="24">
        <v>22</v>
      </c>
      <c r="K10" s="24">
        <v>25</v>
      </c>
      <c r="L10" s="22">
        <f>COUNTIF(D10:K10,"&gt;0")</f>
        <v>8</v>
      </c>
      <c r="M10" s="9">
        <f>SUM(D10:K10)</f>
        <v>214</v>
      </c>
      <c r="N10" s="10">
        <f>IF(L10&gt;0,SMALL(D10:K10,6),0)</f>
        <v>30</v>
      </c>
      <c r="O10" s="10">
        <f>MAX(D10:K10)</f>
        <v>36</v>
      </c>
      <c r="P10" s="11">
        <f>COUNTIF(D10:K10,"&gt;0")</f>
        <v>8</v>
      </c>
      <c r="Q10" s="11">
        <f>SMALL(D10:K10,1)</f>
        <v>17</v>
      </c>
    </row>
    <row r="11" spans="1:17" s="11" customFormat="1">
      <c r="A11" s="1">
        <f t="shared" ref="A11:A25" si="0">A10+1</f>
        <v>6</v>
      </c>
      <c r="B11" s="8" t="s">
        <v>15</v>
      </c>
      <c r="C11" s="9">
        <f>LARGE(D11:K11,1)+LARGE(D11:K11,2)+LARGE(D11:K11,3)</f>
        <v>97</v>
      </c>
      <c r="D11" s="24">
        <v>21</v>
      </c>
      <c r="E11" s="24">
        <v>0</v>
      </c>
      <c r="F11" s="24">
        <v>0</v>
      </c>
      <c r="G11" s="24">
        <v>31</v>
      </c>
      <c r="H11" s="24">
        <v>23</v>
      </c>
      <c r="I11" s="24">
        <v>32</v>
      </c>
      <c r="J11" s="24">
        <v>34</v>
      </c>
      <c r="K11" s="24">
        <v>31</v>
      </c>
      <c r="L11" s="22">
        <f>COUNTIF(D11:K11,"&gt;0")</f>
        <v>6</v>
      </c>
      <c r="M11" s="9">
        <f>SUM(D11:K11)</f>
        <v>172</v>
      </c>
      <c r="N11" s="10">
        <f>IF(L11&gt;0,SMALL(D11:K11,6),0)</f>
        <v>31</v>
      </c>
      <c r="O11" s="10">
        <f>MAX(D11:K11)</f>
        <v>34</v>
      </c>
      <c r="P11" s="11">
        <f>COUNTIF(D11:K11,"&gt;0")</f>
        <v>6</v>
      </c>
      <c r="Q11" s="11">
        <f>SMALL(D11:K11,1)</f>
        <v>0</v>
      </c>
    </row>
    <row r="12" spans="1:17" s="11" customFormat="1">
      <c r="A12" s="1">
        <f t="shared" si="0"/>
        <v>7</v>
      </c>
      <c r="B12" s="8" t="s">
        <v>8</v>
      </c>
      <c r="C12" s="9">
        <f>LARGE(D12:K12,1)+LARGE(D12:K12,2)+LARGE(D12:K12,3)</f>
        <v>95</v>
      </c>
      <c r="D12" s="24">
        <v>31</v>
      </c>
      <c r="E12" s="24">
        <v>26</v>
      </c>
      <c r="F12" s="24">
        <v>26</v>
      </c>
      <c r="G12" s="24">
        <v>25</v>
      </c>
      <c r="H12" s="24">
        <v>25</v>
      </c>
      <c r="I12" s="24">
        <v>23</v>
      </c>
      <c r="J12" s="24">
        <v>38</v>
      </c>
      <c r="K12" s="24">
        <v>21</v>
      </c>
      <c r="L12" s="22">
        <f>COUNTIF(D12:K12,"&gt;0")</f>
        <v>8</v>
      </c>
      <c r="M12" s="9">
        <f>SUM(D12:K12)</f>
        <v>215</v>
      </c>
      <c r="N12" s="10">
        <f>IF(L12&gt;0,SMALL(D12:K12,6),0)</f>
        <v>26</v>
      </c>
      <c r="O12" s="10">
        <f>MAX(D12:K12)</f>
        <v>38</v>
      </c>
      <c r="P12" s="11">
        <f>COUNTIF(D12:K12,"&gt;0")</f>
        <v>8</v>
      </c>
      <c r="Q12" s="11">
        <f>SMALL(D12:K12,1)</f>
        <v>21</v>
      </c>
    </row>
    <row r="13" spans="1:17" s="11" customFormat="1">
      <c r="A13" s="1">
        <f t="shared" si="0"/>
        <v>8</v>
      </c>
      <c r="B13" s="8" t="s">
        <v>1</v>
      </c>
      <c r="C13" s="9">
        <f>LARGE(D13:K13,1)+LARGE(D13:K13,2)+LARGE(D13:K13,3)</f>
        <v>95</v>
      </c>
      <c r="D13" s="24">
        <v>27</v>
      </c>
      <c r="E13" s="24">
        <v>33</v>
      </c>
      <c r="F13" s="24">
        <v>31</v>
      </c>
      <c r="G13" s="24">
        <v>0</v>
      </c>
      <c r="H13" s="24">
        <v>28</v>
      </c>
      <c r="I13" s="24">
        <v>27</v>
      </c>
      <c r="J13" s="24">
        <v>24</v>
      </c>
      <c r="K13" s="24">
        <v>31</v>
      </c>
      <c r="L13" s="22">
        <f>COUNTIF(D13:K13,"&gt;0")</f>
        <v>7</v>
      </c>
      <c r="M13" s="9">
        <f>SUM(D13:K13)</f>
        <v>201</v>
      </c>
      <c r="N13" s="10">
        <f>IF(L13&gt;0,SMALL(D13:K13,6),0)</f>
        <v>31</v>
      </c>
      <c r="O13" s="10">
        <f>MAX(D13:K13)</f>
        <v>33</v>
      </c>
      <c r="P13" s="11">
        <f>COUNTIF(D13:K13,"&gt;0")</f>
        <v>7</v>
      </c>
      <c r="Q13" s="11">
        <f>SMALL(D13:K13,1)</f>
        <v>0</v>
      </c>
    </row>
    <row r="14" spans="1:17" s="11" customFormat="1">
      <c r="A14" s="1">
        <f t="shared" si="0"/>
        <v>9</v>
      </c>
      <c r="B14" s="8" t="s">
        <v>11</v>
      </c>
      <c r="C14" s="9">
        <f>LARGE(D14:K14,1)+LARGE(D14:K14,2)+LARGE(D14:K14,3)</f>
        <v>89</v>
      </c>
      <c r="D14" s="24">
        <v>22</v>
      </c>
      <c r="E14" s="24">
        <v>0</v>
      </c>
      <c r="F14" s="24">
        <v>24</v>
      </c>
      <c r="G14" s="24">
        <v>0</v>
      </c>
      <c r="H14" s="24">
        <v>29</v>
      </c>
      <c r="I14" s="24">
        <v>34</v>
      </c>
      <c r="J14" s="24">
        <v>26</v>
      </c>
      <c r="K14" s="24">
        <v>25</v>
      </c>
      <c r="L14" s="22">
        <f>COUNTIF(D14:K14,"&gt;0")</f>
        <v>6</v>
      </c>
      <c r="M14" s="9">
        <f>SUM(D14:K14)</f>
        <v>160</v>
      </c>
      <c r="N14" s="10">
        <f>IF(L14&gt;0,SMALL(D14:K14,6),0)</f>
        <v>26</v>
      </c>
      <c r="O14" s="10">
        <f>MAX(D14:K14)</f>
        <v>34</v>
      </c>
      <c r="P14" s="11">
        <f>COUNTIF(D14:K14,"&gt;0")</f>
        <v>6</v>
      </c>
      <c r="Q14" s="11">
        <f>SMALL(D14:K14,1)</f>
        <v>0</v>
      </c>
    </row>
    <row r="15" spans="1:17" s="11" customFormat="1">
      <c r="A15" s="1">
        <f t="shared" si="0"/>
        <v>10</v>
      </c>
      <c r="B15" s="8" t="s">
        <v>9</v>
      </c>
      <c r="C15" s="9">
        <f>LARGE(D15:K15,1)+LARGE(D15:K15,2)+LARGE(D15:K15,3)</f>
        <v>89</v>
      </c>
      <c r="D15" s="24">
        <v>32</v>
      </c>
      <c r="E15" s="24">
        <v>22</v>
      </c>
      <c r="F15" s="24">
        <v>27</v>
      </c>
      <c r="G15" s="24">
        <v>0</v>
      </c>
      <c r="H15" s="24">
        <v>16</v>
      </c>
      <c r="I15" s="24">
        <v>0</v>
      </c>
      <c r="J15" s="24">
        <v>0</v>
      </c>
      <c r="K15" s="24">
        <v>30</v>
      </c>
      <c r="L15" s="22">
        <f>COUNTIF(D15:K15,"&gt;0")</f>
        <v>5</v>
      </c>
      <c r="M15" s="9">
        <f>SUM(D15:K15)</f>
        <v>127</v>
      </c>
      <c r="N15" s="10">
        <f>IF(L15&gt;0,SMALL(D15:K15,6),0)</f>
        <v>27</v>
      </c>
      <c r="O15" s="10">
        <f>MAX(D15:K15)</f>
        <v>32</v>
      </c>
      <c r="P15" s="11">
        <f>COUNTIF(D15:K15,"&gt;0")</f>
        <v>5</v>
      </c>
      <c r="Q15" s="11">
        <f>SMALL(D15:K15,1)</f>
        <v>0</v>
      </c>
    </row>
    <row r="16" spans="1:17" s="11" customFormat="1">
      <c r="A16" s="1">
        <f t="shared" si="0"/>
        <v>11</v>
      </c>
      <c r="B16" s="8" t="s">
        <v>13</v>
      </c>
      <c r="C16" s="9">
        <f>LARGE(D16:K16,1)+LARGE(D16:K16,2)+LARGE(D16:K16,3)</f>
        <v>84</v>
      </c>
      <c r="D16" s="24">
        <v>28</v>
      </c>
      <c r="E16" s="24">
        <v>0</v>
      </c>
      <c r="F16" s="24">
        <v>32</v>
      </c>
      <c r="G16" s="24">
        <v>0</v>
      </c>
      <c r="H16" s="24">
        <v>0</v>
      </c>
      <c r="I16" s="24">
        <v>0</v>
      </c>
      <c r="J16" s="24">
        <v>0</v>
      </c>
      <c r="K16" s="24">
        <v>24</v>
      </c>
      <c r="L16" s="22">
        <f>COUNTIF(D16:K16,"&gt;0")</f>
        <v>3</v>
      </c>
      <c r="M16" s="9">
        <f>SUM(D16:K16)</f>
        <v>84</v>
      </c>
      <c r="N16" s="10">
        <f>IF(L16&gt;0,SMALL(D16:K16,6),0)</f>
        <v>24</v>
      </c>
      <c r="O16" s="10">
        <f>MAX(D16:K16)</f>
        <v>32</v>
      </c>
      <c r="P16" s="23">
        <f>8-L16</f>
        <v>5</v>
      </c>
      <c r="Q16" s="11">
        <f>SMALL(D16:K16,1)</f>
        <v>0</v>
      </c>
    </row>
    <row r="17" spans="1:17" s="11" customFormat="1">
      <c r="A17" s="1">
        <f t="shared" si="0"/>
        <v>12</v>
      </c>
      <c r="B17" s="8" t="s">
        <v>37</v>
      </c>
      <c r="C17" s="9">
        <f>LARGE(D17:K17,1)+LARGE(D17:K17,2)+LARGE(D17:K17,3)</f>
        <v>83</v>
      </c>
      <c r="D17" s="24">
        <v>32</v>
      </c>
      <c r="E17" s="24">
        <v>0</v>
      </c>
      <c r="F17" s="24">
        <v>28</v>
      </c>
      <c r="G17" s="24">
        <v>0</v>
      </c>
      <c r="H17" s="24">
        <v>0</v>
      </c>
      <c r="I17" s="24">
        <v>0</v>
      </c>
      <c r="J17" s="24">
        <v>0</v>
      </c>
      <c r="K17" s="24">
        <v>23</v>
      </c>
      <c r="L17" s="22">
        <f>COUNTIF(D17:K17,"&gt;0")</f>
        <v>3</v>
      </c>
      <c r="M17" s="9">
        <f>SUM(D17:K17)</f>
        <v>83</v>
      </c>
      <c r="N17" s="10">
        <f>IF(L17&gt;0,SMALL(D17:K17,6),0)</f>
        <v>23</v>
      </c>
      <c r="O17" s="10">
        <f>MAX(D17:K17)</f>
        <v>32</v>
      </c>
      <c r="P17" s="11">
        <f>COUNTIF(D17:K17,"&gt;0")</f>
        <v>3</v>
      </c>
      <c r="Q17" s="11">
        <f>SMALL(D17:K17,1)</f>
        <v>0</v>
      </c>
    </row>
    <row r="18" spans="1:17" s="11" customFormat="1">
      <c r="A18" s="1">
        <f t="shared" si="0"/>
        <v>13</v>
      </c>
      <c r="B18" s="8" t="s">
        <v>6</v>
      </c>
      <c r="C18" s="9">
        <f>LARGE(D18:K18,1)+LARGE(D18:K18,2)+LARGE(D18:K18,3)</f>
        <v>77</v>
      </c>
      <c r="D18" s="24">
        <v>27</v>
      </c>
      <c r="E18" s="24">
        <v>0</v>
      </c>
      <c r="F18" s="24">
        <v>24</v>
      </c>
      <c r="G18" s="24">
        <v>0</v>
      </c>
      <c r="H18" s="24">
        <v>0</v>
      </c>
      <c r="I18" s="24">
        <v>26</v>
      </c>
      <c r="J18" s="24">
        <v>0</v>
      </c>
      <c r="K18" s="24">
        <v>0</v>
      </c>
      <c r="L18" s="22">
        <f>COUNTIF(D18:K18,"&gt;0")</f>
        <v>3</v>
      </c>
      <c r="M18" s="9">
        <f>SUM(D18:K18)</f>
        <v>77</v>
      </c>
      <c r="N18" s="10">
        <f>IF(L18&gt;0,SMALL(D18:K18,6),0)</f>
        <v>24</v>
      </c>
      <c r="O18" s="10">
        <f>MAX(D18:K18)</f>
        <v>27</v>
      </c>
      <c r="P18" s="11">
        <f>COUNTIF(D18:K18,"&gt;0")</f>
        <v>3</v>
      </c>
      <c r="Q18" s="11">
        <f>SMALL(D18:K18,1)</f>
        <v>0</v>
      </c>
    </row>
    <row r="19" spans="1:17" s="11" customFormat="1">
      <c r="A19" s="1">
        <f t="shared" si="0"/>
        <v>14</v>
      </c>
      <c r="B19" s="8" t="s">
        <v>25</v>
      </c>
      <c r="C19" s="9">
        <f>LARGE(D19:K19,1)+LARGE(D19:K19,2)+LARGE(D19:K19,3)</f>
        <v>75</v>
      </c>
      <c r="D19" s="24">
        <v>0</v>
      </c>
      <c r="E19" s="24">
        <v>0</v>
      </c>
      <c r="F19" s="24">
        <v>0</v>
      </c>
      <c r="G19" s="24">
        <v>0</v>
      </c>
      <c r="H19" s="24">
        <v>28</v>
      </c>
      <c r="I19" s="24">
        <v>0</v>
      </c>
      <c r="J19" s="24">
        <v>19</v>
      </c>
      <c r="K19" s="24">
        <v>28</v>
      </c>
      <c r="L19" s="22">
        <f>COUNTIF(D19:K19,"&gt;0")</f>
        <v>3</v>
      </c>
      <c r="M19" s="9">
        <f>SUM(D19:K19)</f>
        <v>75</v>
      </c>
      <c r="N19" s="10">
        <f>IF(L19&gt;0,SMALL(D19:K19,6),0)</f>
        <v>19</v>
      </c>
      <c r="O19" s="10">
        <f>MAX(D19:K19)</f>
        <v>28</v>
      </c>
      <c r="P19" s="11">
        <f>COUNTIF(D19:K19,"&gt;0")</f>
        <v>3</v>
      </c>
      <c r="Q19" s="11">
        <f>SMALL(D19:K19,1)</f>
        <v>0</v>
      </c>
    </row>
    <row r="20" spans="1:17" s="11" customFormat="1">
      <c r="A20" s="1">
        <f t="shared" si="0"/>
        <v>15</v>
      </c>
      <c r="B20" s="8" t="s">
        <v>4</v>
      </c>
      <c r="C20" s="9">
        <f>LARGE(D20:K20,1)+LARGE(D20:K20,2)+LARGE(D20:K20,3)</f>
        <v>64</v>
      </c>
      <c r="D20" s="24">
        <v>0</v>
      </c>
      <c r="E20" s="24">
        <v>24</v>
      </c>
      <c r="F20" s="24">
        <v>0</v>
      </c>
      <c r="G20" s="24">
        <v>0</v>
      </c>
      <c r="H20" s="24">
        <v>0</v>
      </c>
      <c r="I20" s="24">
        <v>0</v>
      </c>
      <c r="J20" s="24">
        <v>21</v>
      </c>
      <c r="K20" s="24">
        <v>19</v>
      </c>
      <c r="L20" s="22">
        <f>COUNTIF(D20:K20,"&gt;0")</f>
        <v>3</v>
      </c>
      <c r="M20" s="9">
        <f>SUM(D20:K20)</f>
        <v>64</v>
      </c>
      <c r="N20" s="10">
        <f>IF(L20&gt;0,SMALL(D20:K20,6),0)</f>
        <v>19</v>
      </c>
      <c r="O20" s="10">
        <f>MAX(D20:K20)</f>
        <v>24</v>
      </c>
      <c r="P20" s="11">
        <f>COUNTIF(D20:K20,"&gt;0")</f>
        <v>3</v>
      </c>
      <c r="Q20" s="11">
        <f>SMALL(D20:K20,1)</f>
        <v>0</v>
      </c>
    </row>
    <row r="21" spans="1:17" s="11" customFormat="1">
      <c r="A21" s="1">
        <f t="shared" si="0"/>
        <v>16</v>
      </c>
      <c r="B21" s="8" t="s">
        <v>20</v>
      </c>
      <c r="C21" s="9">
        <f>LARGE(D21:K21,1)+LARGE(D21:K21,2)+LARGE(D21:K21,3)</f>
        <v>59</v>
      </c>
      <c r="D21" s="24">
        <v>0</v>
      </c>
      <c r="E21" s="24">
        <v>0</v>
      </c>
      <c r="F21" s="24">
        <v>0</v>
      </c>
      <c r="G21" s="24">
        <v>0</v>
      </c>
      <c r="H21" s="24">
        <v>34</v>
      </c>
      <c r="I21" s="24">
        <v>0</v>
      </c>
      <c r="J21" s="24">
        <v>25</v>
      </c>
      <c r="K21" s="24">
        <v>0</v>
      </c>
      <c r="L21" s="22">
        <f>COUNTIF(D21:K21,"&gt;0")</f>
        <v>2</v>
      </c>
      <c r="M21" s="9">
        <f>SUM(D21:K21)</f>
        <v>59</v>
      </c>
      <c r="N21" s="10">
        <f>IF(L21&gt;0,SMALL(D21:K21,6),0)</f>
        <v>0</v>
      </c>
      <c r="O21" s="10">
        <f>MAX(D21:K21)</f>
        <v>34</v>
      </c>
      <c r="P21" s="11">
        <f>COUNTIF(D21:K21,"&gt;0")</f>
        <v>2</v>
      </c>
      <c r="Q21" s="11">
        <f>SMALL(D21:K21,1)</f>
        <v>0</v>
      </c>
    </row>
    <row r="22" spans="1:17" s="11" customFormat="1">
      <c r="A22" s="1">
        <f>A20+1</f>
        <v>16</v>
      </c>
      <c r="B22" s="8" t="s">
        <v>29</v>
      </c>
      <c r="C22" s="9">
        <f>LARGE(D22:K22,1)+LARGE(D22:K22,2)+LARGE(D22:K22,3)</f>
        <v>59</v>
      </c>
      <c r="D22" s="24">
        <v>0</v>
      </c>
      <c r="E22" s="24">
        <v>32</v>
      </c>
      <c r="F22" s="24">
        <v>27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2">
        <f>COUNTIF(D22:K22,"&gt;0")</f>
        <v>2</v>
      </c>
      <c r="M22" s="9">
        <f>SUM(D22:K22)</f>
        <v>59</v>
      </c>
      <c r="N22" s="10">
        <f>IF(L22&gt;0,SMALL(D22:K22,6),0)</f>
        <v>0</v>
      </c>
      <c r="O22" s="10">
        <f>MAX(D22:K22)</f>
        <v>32</v>
      </c>
      <c r="P22" s="11">
        <f>COUNTIF(D22:K22,"&gt;0")</f>
        <v>2</v>
      </c>
      <c r="Q22" s="11">
        <f>SMALL(D22:K22,1)</f>
        <v>0</v>
      </c>
    </row>
    <row r="23" spans="1:17" s="11" customFormat="1">
      <c r="A23" s="1">
        <f t="shared" si="0"/>
        <v>17</v>
      </c>
      <c r="B23" s="8" t="s">
        <v>5</v>
      </c>
      <c r="C23" s="9">
        <f>LARGE(D23:K23,1)+LARGE(D23:K23,2)+LARGE(D23:K23,3)</f>
        <v>54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29</v>
      </c>
      <c r="K23" s="24">
        <v>25</v>
      </c>
      <c r="L23" s="22">
        <f>COUNTIF(D23:K23,"&gt;0")</f>
        <v>2</v>
      </c>
      <c r="M23" s="9">
        <f>SUM(D23:K23)</f>
        <v>54</v>
      </c>
      <c r="N23" s="10">
        <f>IF(L23&gt;0,SMALL(D23:K23,6),0)</f>
        <v>0</v>
      </c>
      <c r="O23" s="10">
        <f>MAX(D23:K23)</f>
        <v>29</v>
      </c>
      <c r="P23" s="11">
        <f>COUNTIF(D23:K23,"&gt;0")</f>
        <v>2</v>
      </c>
      <c r="Q23" s="11">
        <f>SMALL(D23:K23,1)</f>
        <v>0</v>
      </c>
    </row>
    <row r="24" spans="1:17" s="11" customFormat="1">
      <c r="A24" s="1">
        <f>A20+1</f>
        <v>16</v>
      </c>
      <c r="B24" s="8" t="s">
        <v>0</v>
      </c>
      <c r="C24" s="9">
        <f>LARGE(D24:K24,1)+LARGE(D24:K24,2)+LARGE(D24:K24,3)</f>
        <v>28</v>
      </c>
      <c r="D24" s="24">
        <v>28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2">
        <f>COUNTIF(D24:K24,"&gt;0")</f>
        <v>1</v>
      </c>
      <c r="M24" s="9">
        <f>SUM(D24:K24)</f>
        <v>28</v>
      </c>
      <c r="N24" s="10">
        <f>IF(L24&gt;0,SMALL(D24:K24,6),0)</f>
        <v>0</v>
      </c>
      <c r="O24" s="10">
        <f>MAX(D24:K24)</f>
        <v>28</v>
      </c>
      <c r="P24" s="11">
        <f>COUNTIF(D24:K24,"&gt;0")</f>
        <v>1</v>
      </c>
      <c r="Q24" s="11">
        <f>SMALL(D24:K24,1)</f>
        <v>0</v>
      </c>
    </row>
    <row r="25" spans="1:17" s="11" customFormat="1">
      <c r="A25" s="1">
        <f t="shared" si="0"/>
        <v>17</v>
      </c>
      <c r="B25" s="8" t="s">
        <v>2</v>
      </c>
      <c r="C25" s="9">
        <f>LARGE(D25:K25,1)+LARGE(D25:K25,2)+LARGE(D25:K25,3)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2">
        <f>COUNTIF(D25:K25,"&gt;0")</f>
        <v>0</v>
      </c>
      <c r="M25" s="9">
        <f>SUM(D25:K25)</f>
        <v>0</v>
      </c>
      <c r="N25" s="10">
        <f>IF(L25&gt;0,SMALL(D25:K25,6),0)</f>
        <v>0</v>
      </c>
      <c r="O25" s="10">
        <f>MAX(D25:K25)</f>
        <v>0</v>
      </c>
      <c r="P25" s="11">
        <f>COUNTIF(D25:K25,"&gt;0")</f>
        <v>0</v>
      </c>
      <c r="Q25" s="11">
        <f>SMALL(D25:K25,1)</f>
        <v>0</v>
      </c>
    </row>
    <row r="26" spans="1:17" s="18" customFormat="1">
      <c r="A26" s="12"/>
      <c r="B26" s="13" t="s">
        <v>24</v>
      </c>
      <c r="C26" s="14"/>
      <c r="D26" s="15">
        <f>IF(COUNT(D6:D25)&gt;0,SUM(D6:D25)/COUNTIF(D6:D25,"&gt;0"),0)</f>
        <v>28.428571428571427</v>
      </c>
      <c r="E26" s="15">
        <f t="shared" ref="E26:K26" si="1">IF(COUNT(E6:E25)&gt;0,SUM(E6:E25)/COUNTIF(E6:E25,"&gt;0"),0)</f>
        <v>28.111111111111111</v>
      </c>
      <c r="F26" s="15">
        <f t="shared" si="1"/>
        <v>28.615384615384617</v>
      </c>
      <c r="G26" s="15">
        <f t="shared" si="1"/>
        <v>28.714285714285715</v>
      </c>
      <c r="H26" s="15">
        <f t="shared" si="1"/>
        <v>25.25</v>
      </c>
      <c r="I26" s="15">
        <f t="shared" si="1"/>
        <v>30.2</v>
      </c>
      <c r="J26" s="15">
        <f t="shared" si="1"/>
        <v>27</v>
      </c>
      <c r="K26" s="15">
        <f t="shared" si="1"/>
        <v>26.266666666666666</v>
      </c>
      <c r="L26" s="25"/>
      <c r="M26" s="16"/>
      <c r="N26" s="16"/>
      <c r="O26" s="17"/>
    </row>
    <row r="27" spans="1:17">
      <c r="B27" s="19" t="s">
        <v>21</v>
      </c>
      <c r="C27" s="20"/>
      <c r="D27" s="20" t="s">
        <v>9</v>
      </c>
      <c r="E27" s="20" t="s">
        <v>3</v>
      </c>
      <c r="F27" s="20"/>
      <c r="G27" s="20"/>
      <c r="H27" s="20"/>
      <c r="I27" s="20"/>
      <c r="J27" s="20"/>
      <c r="K27" s="20"/>
      <c r="L27" s="26"/>
    </row>
    <row r="28" spans="1:17">
      <c r="B28" s="19" t="s">
        <v>22</v>
      </c>
      <c r="C28" s="20"/>
      <c r="D28" s="20" t="s">
        <v>12</v>
      </c>
      <c r="E28" s="20" t="s">
        <v>12</v>
      </c>
      <c r="F28" s="20"/>
      <c r="G28" s="20"/>
      <c r="H28" s="20"/>
      <c r="I28" s="20"/>
      <c r="J28" s="20"/>
      <c r="K28" s="20"/>
      <c r="L28" s="26"/>
    </row>
    <row r="29" spans="1:17">
      <c r="B29" s="19" t="s">
        <v>23</v>
      </c>
      <c r="C29" s="20"/>
      <c r="D29" s="20" t="s">
        <v>10</v>
      </c>
      <c r="E29" s="20" t="s">
        <v>11</v>
      </c>
      <c r="F29" s="20"/>
      <c r="G29" s="20"/>
      <c r="H29" s="20"/>
      <c r="I29" s="20"/>
      <c r="J29" s="20"/>
      <c r="K29" s="20"/>
      <c r="L29" s="26"/>
    </row>
    <row r="33" spans="7:7">
      <c r="G33" s="5">
        <f>348/12</f>
        <v>29</v>
      </c>
    </row>
  </sheetData>
  <sortState ref="B6:Q25">
    <sortCondition descending="1" ref="C6:C25"/>
  </sortState>
  <conditionalFormatting sqref="D6:K25">
    <cfRule type="expression" dxfId="0" priority="2">
      <formula>IF(D6&gt;0,D6&gt;=$N6,FALSE)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Stilling2013</vt:lpstr>
      <vt:lpstr>Sheet1</vt:lpstr>
      <vt:lpstr>Sheet2</vt:lpstr>
      <vt:lpstr>Sheet3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Jespersen</dc:creator>
  <cp:lastModifiedBy>Finn Jespersen</cp:lastModifiedBy>
  <dcterms:created xsi:type="dcterms:W3CDTF">2013-04-24T20:53:19Z</dcterms:created>
  <dcterms:modified xsi:type="dcterms:W3CDTF">2014-10-14T12:08:17Z</dcterms:modified>
</cp:coreProperties>
</file>